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Plan2" sheetId="2" r:id="rId1"/>
    <sheet name="Planilha1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2" l="1"/>
  <c r="G10" i="2" l="1"/>
  <c r="I10" i="2"/>
  <c r="K10" i="2"/>
  <c r="M10" i="2"/>
  <c r="N11" i="2" l="1"/>
  <c r="L11" i="2" l="1"/>
  <c r="A19" i="3" l="1"/>
  <c r="K18" i="3"/>
  <c r="J18" i="3"/>
  <c r="I18" i="3"/>
  <c r="H18" i="3"/>
  <c r="G18" i="3"/>
  <c r="F18" i="3"/>
  <c r="E18" i="3"/>
  <c r="D18" i="3"/>
  <c r="C18" i="3"/>
  <c r="K17" i="3"/>
  <c r="J17" i="3"/>
  <c r="I17" i="3"/>
  <c r="H17" i="3"/>
  <c r="G17" i="3"/>
  <c r="F17" i="3"/>
  <c r="E17" i="3"/>
  <c r="D17" i="3"/>
  <c r="C17" i="3"/>
  <c r="K16" i="3"/>
  <c r="J16" i="3"/>
  <c r="I16" i="3"/>
  <c r="H16" i="3"/>
  <c r="G16" i="3"/>
  <c r="F16" i="3"/>
  <c r="E16" i="3"/>
  <c r="D16" i="3"/>
  <c r="C16" i="3"/>
  <c r="K15" i="3"/>
  <c r="J15" i="3"/>
  <c r="I15" i="3"/>
  <c r="H15" i="3"/>
  <c r="G15" i="3"/>
  <c r="F15" i="3"/>
  <c r="E15" i="3"/>
  <c r="D15" i="3"/>
  <c r="C15" i="3"/>
  <c r="K14" i="3"/>
  <c r="J14" i="3"/>
  <c r="I14" i="3"/>
  <c r="H14" i="3"/>
  <c r="G14" i="3"/>
  <c r="F14" i="3"/>
  <c r="E14" i="3"/>
  <c r="D14" i="3"/>
  <c r="C14" i="3"/>
  <c r="K13" i="3"/>
  <c r="J13" i="3"/>
  <c r="I13" i="3"/>
  <c r="H13" i="3"/>
  <c r="G13" i="3"/>
  <c r="F13" i="3"/>
  <c r="E13" i="3"/>
  <c r="D13" i="3"/>
  <c r="C13" i="3"/>
  <c r="K12" i="3"/>
  <c r="J12" i="3"/>
  <c r="I12" i="3"/>
  <c r="H12" i="3"/>
  <c r="G12" i="3"/>
  <c r="F12" i="3"/>
  <c r="E12" i="3"/>
  <c r="D12" i="3"/>
  <c r="C12" i="3"/>
  <c r="K11" i="3"/>
  <c r="J11" i="3"/>
  <c r="I11" i="3"/>
  <c r="H11" i="3"/>
  <c r="G11" i="3"/>
  <c r="F11" i="3"/>
  <c r="E11" i="3"/>
  <c r="D11" i="3"/>
  <c r="D19" i="3" s="1"/>
  <c r="C11" i="3"/>
  <c r="K10" i="3"/>
  <c r="J10" i="3"/>
  <c r="I10" i="3"/>
  <c r="H10" i="3"/>
  <c r="G10" i="3"/>
  <c r="F10" i="3"/>
  <c r="E10" i="3"/>
  <c r="D10" i="3"/>
  <c r="C10" i="3"/>
  <c r="K9" i="3"/>
  <c r="K19" i="3" s="1"/>
  <c r="J9" i="3"/>
  <c r="J19" i="3" s="1"/>
  <c r="I9" i="3"/>
  <c r="H9" i="3"/>
  <c r="G9" i="3"/>
  <c r="F9" i="3"/>
  <c r="E9" i="3"/>
  <c r="D9" i="3"/>
  <c r="C9" i="3"/>
  <c r="E24" i="3" l="1"/>
  <c r="F19" i="3"/>
  <c r="G19" i="3"/>
  <c r="E19" i="3"/>
  <c r="H19" i="3"/>
  <c r="I19" i="3"/>
  <c r="I24" i="3" s="1"/>
  <c r="C19" i="3"/>
  <c r="C24" i="3" s="1"/>
  <c r="C20" i="3"/>
  <c r="J11" i="2" l="1"/>
  <c r="H11" i="2" l="1"/>
  <c r="F11" i="2"/>
</calcChain>
</file>

<file path=xl/sharedStrings.xml><?xml version="1.0" encoding="utf-8"?>
<sst xmlns="http://schemas.openxmlformats.org/spreadsheetml/2006/main" count="77" uniqueCount="57">
  <si>
    <t>ITEM</t>
  </si>
  <si>
    <t>UN</t>
  </si>
  <si>
    <t>VALOR MÉDIO</t>
  </si>
  <si>
    <t>VL. TOTAL</t>
  </si>
  <si>
    <t>VL. UNIT.</t>
  </si>
  <si>
    <t>MÉDIA</t>
  </si>
  <si>
    <t>ESPECIFICAÇÃO DE MATERIAL OU SERVIÇOS</t>
  </si>
  <si>
    <t>TOTAL:</t>
  </si>
  <si>
    <t xml:space="preserve">
ESTIMATIVA PARA PRESTAÇÃO DE SERVIÇOS DE TRANSPORTE DE ESCOLARES
</t>
  </si>
  <si>
    <t>Km</t>
  </si>
  <si>
    <r>
      <t xml:space="preserve">Van </t>
    </r>
    <r>
      <rPr>
        <sz val="9"/>
        <color theme="1"/>
        <rFont val="Century Gothic"/>
        <family val="2"/>
      </rPr>
      <t>com capacidade de 12 passageiros a 15 passageiros</t>
    </r>
  </si>
  <si>
    <t>ROTAS</t>
  </si>
  <si>
    <t>ROTA 01</t>
  </si>
  <si>
    <t>ROTA 02</t>
  </si>
  <si>
    <t>ROTA 03</t>
  </si>
  <si>
    <t>ROTA 04</t>
  </si>
  <si>
    <t>ROTA 05</t>
  </si>
  <si>
    <t>ROTA 06</t>
  </si>
  <si>
    <t>ROTA 07</t>
  </si>
  <si>
    <t>ROTA 08</t>
  </si>
  <si>
    <t>ROTA 09</t>
  </si>
  <si>
    <t>ROTA 10</t>
  </si>
  <si>
    <t>DESCRIÇÃO</t>
  </si>
  <si>
    <t>Região Serra Negra</t>
  </si>
  <si>
    <t>Região Ernesto / Grilos</t>
  </si>
  <si>
    <t>Região entre dois Rios</t>
  </si>
  <si>
    <t>Região do Navinho</t>
  </si>
  <si>
    <t>Região do Ferrugem</t>
  </si>
  <si>
    <t>Região Salmo/Divinão</t>
  </si>
  <si>
    <t>Região do São Júlio I I</t>
  </si>
  <si>
    <t>Região São Julio I</t>
  </si>
  <si>
    <t>Região Dona Raimunda</t>
  </si>
  <si>
    <t>PERÍODO</t>
  </si>
  <si>
    <t>Vespertino</t>
  </si>
  <si>
    <t>Matutino</t>
  </si>
  <si>
    <t>VEÍCULO</t>
  </si>
  <si>
    <t>Carro Pequeno</t>
  </si>
  <si>
    <t>VAN</t>
  </si>
  <si>
    <t>Spin ou Doblo</t>
  </si>
  <si>
    <t>KM/DIA</t>
  </si>
  <si>
    <t xml:space="preserve">FEVEREIRO
18
Dias Letivos
</t>
  </si>
  <si>
    <t xml:space="preserve">MARÇO
23
Dias Letivos
</t>
  </si>
  <si>
    <t xml:space="preserve">ABRIL
19
Dias Letivos
</t>
  </si>
  <si>
    <t xml:space="preserve">MAIO
21
Dias Letivos
</t>
  </si>
  <si>
    <t xml:space="preserve">JUNHO
20
Dias Letivos
</t>
  </si>
  <si>
    <t xml:space="preserve">AGOSTO
23
Dias Letivos
</t>
  </si>
  <si>
    <t xml:space="preserve">SETEMBRO
22
Dias Letivos
</t>
  </si>
  <si>
    <t xml:space="preserve">OUTUBRO
18
Dias Letivos
</t>
  </si>
  <si>
    <t xml:space="preserve">NOVEMBRO
21
Dias Letivos
</t>
  </si>
  <si>
    <t xml:space="preserve">DEZEMBRO
15
Dias Letivos
</t>
  </si>
  <si>
    <t xml:space="preserve">TOTAL KM
200
Dias Letivos
</t>
  </si>
  <si>
    <t>TOTAL GERAL DE KM</t>
  </si>
  <si>
    <t>CONTRATO Nº 038/2025- FME- FME DE PALMEIRÓPOLIS/TO.</t>
  </si>
  <si>
    <t>CONTRATO N° 064/2025- FME DE PARANÃ/TO;</t>
  </si>
  <si>
    <t>SECRETARIA MUNICIPAL DE EDUCAÇÃO DE GURUPI-TO PREGÃO ELETRONICO 2025.063</t>
  </si>
  <si>
    <t>SECCRETARIA DE EDUCAÇÃO DE PORTO NACIONAL PREGÃO ELETRONIO 002/2025</t>
  </si>
  <si>
    <t>QT KM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</si>
</sst>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9"/>
      <color theme="1"/>
      <name val="Arial Black"/>
      <family val="2"/>
    </font>
    <font>
      <b/>
      <sz val="8"/>
      <color rgb="FF000000"/>
      <name val="Century Gothic"/>
      <family val="2"/>
    </font>
    <font>
      <sz val="8"/>
      <color rgb="FF000000"/>
      <name val="Century Gothic"/>
      <family val="2"/>
    </font>
    <font>
      <b/>
      <sz val="8"/>
      <color theme="1"/>
      <name val="Arial Black"/>
      <family val="2"/>
    </font>
    <font>
      <b/>
      <sz val="8"/>
      <color theme="0"/>
      <name val="Arial Black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0"/>
      <name val="Century Gothic"/>
      <family val="2"/>
    </font>
    <font>
      <b/>
      <sz val="8"/>
      <color theme="1"/>
      <name val="Century Gothic"/>
      <family val="2"/>
    </font>
    <font>
      <b/>
      <sz val="11"/>
      <color rgb="FFC0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8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9" fillId="0" borderId="10" xfId="0" applyNumberFormat="1" applyFont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right" vertical="center"/>
    </xf>
    <xf numFmtId="44" fontId="5" fillId="5" borderId="12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44" fontId="5" fillId="5" borderId="18" xfId="0" applyNumberFormat="1" applyFont="1" applyFill="1" applyBorder="1" applyAlignment="1">
      <alignment horizontal="center" vertical="center"/>
    </xf>
    <xf numFmtId="44" fontId="5" fillId="5" borderId="19" xfId="0" applyNumberFormat="1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44" fontId="12" fillId="7" borderId="10" xfId="0" applyNumberFormat="1" applyFont="1" applyFill="1" applyBorder="1" applyAlignment="1">
      <alignment vertical="center" wrapText="1"/>
    </xf>
    <xf numFmtId="44" fontId="12" fillId="7" borderId="10" xfId="0" applyNumberFormat="1" applyFont="1" applyFill="1" applyBorder="1" applyAlignment="1">
      <alignment horizontal="center" vertical="center" wrapText="1"/>
    </xf>
    <xf numFmtId="44" fontId="9" fillId="7" borderId="10" xfId="0" applyNumberFormat="1" applyFont="1" applyFill="1" applyBorder="1" applyAlignment="1">
      <alignment horizontal="center" vertical="center" wrapText="1"/>
    </xf>
    <xf numFmtId="44" fontId="12" fillId="7" borderId="2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11"/>
  <sheetViews>
    <sheetView showGridLines="0" tabSelected="1" workbookViewId="0">
      <selection activeCell="K16" sqref="K16"/>
    </sheetView>
  </sheetViews>
  <sheetFormatPr defaultRowHeight="15" x14ac:dyDescent="0.25"/>
  <cols>
    <col min="1" max="1" width="2.42578125" customWidth="1"/>
    <col min="2" max="2" width="5.28515625" customWidth="1"/>
    <col min="3" max="3" width="8.7109375" customWidth="1"/>
    <col min="4" max="4" width="7.28515625" customWidth="1"/>
    <col min="5" max="5" width="35" style="1" customWidth="1"/>
    <col min="6" max="6" width="8.42578125" customWidth="1"/>
    <col min="7" max="7" width="11.85546875" bestFit="1" customWidth="1"/>
    <col min="8" max="8" width="7.85546875" customWidth="1"/>
    <col min="9" max="9" width="11.85546875" bestFit="1" customWidth="1"/>
    <col min="10" max="11" width="11.7109375" customWidth="1"/>
    <col min="12" max="12" width="8.140625" customWidth="1"/>
    <col min="13" max="13" width="11.7109375" customWidth="1"/>
    <col min="14" max="14" width="17.140625" customWidth="1"/>
    <col min="15" max="15" width="12.5703125" customWidth="1"/>
    <col min="16" max="16" width="14.28515625" bestFit="1" customWidth="1"/>
  </cols>
  <sheetData>
    <row r="5" spans="2:15" ht="15.75" thickBot="1" x14ac:dyDescent="0.3"/>
    <row r="6" spans="2:15" ht="36.6" customHeight="1" thickBot="1" x14ac:dyDescent="0.3">
      <c r="B6" s="20" t="s">
        <v>8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2"/>
    </row>
    <row r="7" spans="2:15" ht="27" customHeight="1" thickBot="1" x14ac:dyDescent="0.3">
      <c r="B7" s="2"/>
      <c r="C7" s="3"/>
      <c r="D7" s="3"/>
      <c r="E7" s="7"/>
      <c r="F7" s="3"/>
      <c r="G7" s="3"/>
      <c r="H7" s="3"/>
      <c r="I7" s="3"/>
      <c r="J7" s="3"/>
      <c r="K7" s="3"/>
      <c r="L7" s="3"/>
      <c r="M7" s="3"/>
      <c r="N7" s="3"/>
      <c r="O7" s="4"/>
    </row>
    <row r="8" spans="2:15" ht="43.5" customHeight="1" thickBot="1" x14ac:dyDescent="0.3">
      <c r="B8" s="23" t="s">
        <v>0</v>
      </c>
      <c r="C8" s="23" t="s">
        <v>56</v>
      </c>
      <c r="D8" s="25" t="s">
        <v>1</v>
      </c>
      <c r="E8" s="23" t="s">
        <v>6</v>
      </c>
      <c r="F8" s="32" t="s">
        <v>52</v>
      </c>
      <c r="G8" s="32"/>
      <c r="H8" s="32" t="s">
        <v>54</v>
      </c>
      <c r="I8" s="32"/>
      <c r="J8" s="33" t="s">
        <v>55</v>
      </c>
      <c r="K8" s="34"/>
      <c r="L8" s="35" t="s">
        <v>53</v>
      </c>
      <c r="M8" s="36"/>
      <c r="N8" s="34" t="s">
        <v>5</v>
      </c>
      <c r="O8" s="32"/>
    </row>
    <row r="9" spans="2:15" ht="21.75" customHeight="1" thickBot="1" x14ac:dyDescent="0.3">
      <c r="B9" s="24"/>
      <c r="C9" s="24"/>
      <c r="D9" s="26"/>
      <c r="E9" s="24"/>
      <c r="F9" s="37" t="s">
        <v>4</v>
      </c>
      <c r="G9" s="37" t="s">
        <v>3</v>
      </c>
      <c r="H9" s="37" t="s">
        <v>4</v>
      </c>
      <c r="I9" s="37" t="s">
        <v>3</v>
      </c>
      <c r="J9" s="37" t="s">
        <v>4</v>
      </c>
      <c r="K9" s="37" t="s">
        <v>3</v>
      </c>
      <c r="L9" s="38" t="s">
        <v>4</v>
      </c>
      <c r="M9" s="38" t="s">
        <v>3</v>
      </c>
      <c r="N9" s="37" t="s">
        <v>2</v>
      </c>
      <c r="O9" s="37" t="s">
        <v>3</v>
      </c>
    </row>
    <row r="10" spans="2:15" ht="28.5" x14ac:dyDescent="0.25">
      <c r="B10" s="5">
        <v>1</v>
      </c>
      <c r="C10" s="19">
        <v>22400</v>
      </c>
      <c r="D10" s="6" t="s">
        <v>9</v>
      </c>
      <c r="E10" s="8" t="s">
        <v>10</v>
      </c>
      <c r="F10" s="39">
        <v>6.42</v>
      </c>
      <c r="G10" s="40">
        <f>SUM(F10*C10)</f>
        <v>143808</v>
      </c>
      <c r="H10" s="40">
        <v>5.18</v>
      </c>
      <c r="I10" s="40">
        <f>SUM(H10*C10)</f>
        <v>116032</v>
      </c>
      <c r="J10" s="40">
        <v>6.29</v>
      </c>
      <c r="K10" s="40">
        <f>SUM(C10*J10)</f>
        <v>140896</v>
      </c>
      <c r="L10" s="40">
        <v>8.6999999999999993</v>
      </c>
      <c r="M10" s="40">
        <f>SUM(C10*L10)</f>
        <v>194879.99999999997</v>
      </c>
      <c r="N10" s="41">
        <f>AVERAGE(F10,H10,J10,L10)</f>
        <v>6.6475</v>
      </c>
      <c r="O10" s="42">
        <v>148960</v>
      </c>
    </row>
    <row r="11" spans="2:15" ht="20.25" customHeight="1" thickBot="1" x14ac:dyDescent="0.3">
      <c r="B11" s="27" t="s">
        <v>7</v>
      </c>
      <c r="C11" s="27"/>
      <c r="D11" s="27"/>
      <c r="E11" s="27"/>
      <c r="F11" s="28">
        <f>SUM(G10:G10)</f>
        <v>143808</v>
      </c>
      <c r="G11" s="29"/>
      <c r="H11" s="28">
        <f>SUM(I10:I10)</f>
        <v>116032</v>
      </c>
      <c r="I11" s="29"/>
      <c r="J11" s="28">
        <f>SUM(K10:K10)</f>
        <v>140896</v>
      </c>
      <c r="K11" s="29"/>
      <c r="L11" s="30">
        <f>SUM(M10:M10)</f>
        <v>194879.99999999997</v>
      </c>
      <c r="M11" s="31"/>
      <c r="N11" s="28">
        <f>SUM(O10:O10)</f>
        <v>148960</v>
      </c>
      <c r="O11" s="29"/>
    </row>
  </sheetData>
  <mergeCells count="16">
    <mergeCell ref="B11:E11"/>
    <mergeCell ref="F11:G11"/>
    <mergeCell ref="H11:I11"/>
    <mergeCell ref="N11:O11"/>
    <mergeCell ref="J11:K11"/>
    <mergeCell ref="L11:M11"/>
    <mergeCell ref="B6:O6"/>
    <mergeCell ref="B8:B9"/>
    <mergeCell ref="C8:C9"/>
    <mergeCell ref="D8:D9"/>
    <mergeCell ref="E8:E9"/>
    <mergeCell ref="F8:G8"/>
    <mergeCell ref="H8:I8"/>
    <mergeCell ref="N8:O8"/>
    <mergeCell ref="J8:K8"/>
    <mergeCell ref="L8:M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4"/>
  <sheetViews>
    <sheetView topLeftCell="A4" workbookViewId="0">
      <selection activeCell="L5" sqref="L5"/>
    </sheetView>
  </sheetViews>
  <sheetFormatPr defaultRowHeight="15" x14ac:dyDescent="0.25"/>
  <cols>
    <col min="1" max="1" width="9.140625" style="9"/>
    <col min="2" max="2" width="12.140625" customWidth="1"/>
    <col min="3" max="3" width="10.5703125" style="9" bestFit="1" customWidth="1"/>
    <col min="4" max="4" width="9.140625" style="9"/>
    <col min="5" max="5" width="10.5703125" style="9" bestFit="1" customWidth="1"/>
    <col min="6" max="7" width="9.140625" style="9"/>
    <col min="8" max="8" width="9.28515625" style="9" bestFit="1" customWidth="1"/>
    <col min="9" max="9" width="10.5703125" style="9" bestFit="1" customWidth="1"/>
    <col min="10" max="11" width="9.140625" style="9"/>
    <col min="12" max="12" width="11.5703125" style="9" customWidth="1"/>
  </cols>
  <sheetData>
    <row r="4" spans="1:12" ht="21.75" customHeight="1" x14ac:dyDescent="0.25">
      <c r="B4" s="10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1" t="s">
        <v>17</v>
      </c>
      <c r="I4" s="11" t="s">
        <v>18</v>
      </c>
      <c r="J4" s="11" t="s">
        <v>19</v>
      </c>
      <c r="K4" s="11" t="s">
        <v>20</v>
      </c>
      <c r="L4" s="11" t="s">
        <v>21</v>
      </c>
    </row>
    <row r="5" spans="1:12" ht="38.25" x14ac:dyDescent="0.25">
      <c r="B5" s="12" t="s">
        <v>22</v>
      </c>
      <c r="C5" s="13" t="s">
        <v>23</v>
      </c>
      <c r="D5" s="13" t="s">
        <v>24</v>
      </c>
      <c r="E5" s="13" t="s">
        <v>25</v>
      </c>
      <c r="F5" s="13" t="s">
        <v>26</v>
      </c>
      <c r="G5" s="13" t="s">
        <v>27</v>
      </c>
      <c r="H5" s="13" t="s">
        <v>28</v>
      </c>
      <c r="I5" s="13" t="s">
        <v>29</v>
      </c>
      <c r="J5" s="13" t="s">
        <v>30</v>
      </c>
      <c r="K5" s="13" t="s">
        <v>31</v>
      </c>
      <c r="L5" s="13"/>
    </row>
    <row r="6" spans="1:12" x14ac:dyDescent="0.25">
      <c r="B6" s="12" t="s">
        <v>32</v>
      </c>
      <c r="C6" s="12" t="s">
        <v>33</v>
      </c>
      <c r="D6" s="12" t="s">
        <v>34</v>
      </c>
      <c r="E6" s="12" t="s">
        <v>34</v>
      </c>
      <c r="F6" s="12" t="s">
        <v>33</v>
      </c>
      <c r="G6" s="12" t="s">
        <v>34</v>
      </c>
      <c r="H6" s="12" t="s">
        <v>33</v>
      </c>
      <c r="I6" s="12" t="s">
        <v>34</v>
      </c>
      <c r="J6" s="12" t="s">
        <v>34</v>
      </c>
      <c r="K6" s="12" t="s">
        <v>34</v>
      </c>
      <c r="L6" s="13"/>
    </row>
    <row r="7" spans="1:12" ht="25.5" x14ac:dyDescent="0.25">
      <c r="B7" s="12" t="s">
        <v>35</v>
      </c>
      <c r="C7" s="13" t="s">
        <v>36</v>
      </c>
      <c r="D7" s="12" t="s">
        <v>37</v>
      </c>
      <c r="E7" s="12" t="s">
        <v>37</v>
      </c>
      <c r="F7" s="13" t="s">
        <v>36</v>
      </c>
      <c r="G7" s="13" t="s">
        <v>36</v>
      </c>
      <c r="H7" s="13" t="s">
        <v>36</v>
      </c>
      <c r="I7" s="13" t="s">
        <v>38</v>
      </c>
      <c r="J7" s="13" t="s">
        <v>38</v>
      </c>
      <c r="K7" s="13" t="s">
        <v>36</v>
      </c>
      <c r="L7" s="13"/>
    </row>
    <row r="8" spans="1:12" ht="18.75" customHeight="1" x14ac:dyDescent="0.25">
      <c r="B8" s="14" t="s">
        <v>39</v>
      </c>
      <c r="C8" s="14">
        <v>81.52</v>
      </c>
      <c r="D8" s="14">
        <v>98.98</v>
      </c>
      <c r="E8" s="14">
        <v>85.3</v>
      </c>
      <c r="F8" s="14">
        <v>68.72</v>
      </c>
      <c r="G8" s="14">
        <v>79.099999999999994</v>
      </c>
      <c r="H8" s="14">
        <v>26.06</v>
      </c>
      <c r="I8" s="14">
        <v>97.14</v>
      </c>
      <c r="J8" s="14">
        <v>107.16</v>
      </c>
      <c r="K8" s="14">
        <v>13.56</v>
      </c>
      <c r="L8" s="14"/>
    </row>
    <row r="9" spans="1:12" ht="51" x14ac:dyDescent="0.25">
      <c r="A9" s="15">
        <v>18</v>
      </c>
      <c r="B9" s="13" t="s">
        <v>40</v>
      </c>
      <c r="C9" s="16">
        <f>SUM(C8*A9)</f>
        <v>1467.36</v>
      </c>
      <c r="D9" s="16">
        <f>SUM(D8*A9)</f>
        <v>1781.64</v>
      </c>
      <c r="E9" s="16">
        <f>SUM(E8*A9)</f>
        <v>1535.3999999999999</v>
      </c>
      <c r="F9" s="16">
        <f>SUM(F8*A9)</f>
        <v>1236.96</v>
      </c>
      <c r="G9" s="16">
        <f>SUM(G8*A9)</f>
        <v>1423.8</v>
      </c>
      <c r="H9" s="16">
        <f>SUM(H8*A9)</f>
        <v>469.08</v>
      </c>
      <c r="I9" s="16">
        <f>SUM(I8*A9)</f>
        <v>1748.52</v>
      </c>
      <c r="J9" s="16">
        <f>SUM(J8*A9)</f>
        <v>1928.8799999999999</v>
      </c>
      <c r="K9" s="16">
        <f>SUM(K8*A9)</f>
        <v>244.08</v>
      </c>
      <c r="L9" s="16"/>
    </row>
    <row r="10" spans="1:12" ht="51" x14ac:dyDescent="0.25">
      <c r="A10" s="15">
        <v>23</v>
      </c>
      <c r="B10" s="13" t="s">
        <v>41</v>
      </c>
      <c r="C10" s="16">
        <f>SUM(C8*A10)</f>
        <v>1874.9599999999998</v>
      </c>
      <c r="D10" s="16">
        <f>SUM(A10*D8)</f>
        <v>2276.54</v>
      </c>
      <c r="E10" s="16">
        <f>SUM(E8*A10)</f>
        <v>1961.8999999999999</v>
      </c>
      <c r="F10" s="16">
        <f>SUM(F8*A10)</f>
        <v>1580.56</v>
      </c>
      <c r="G10" s="16">
        <f>SUM(G8*A10)</f>
        <v>1819.3</v>
      </c>
      <c r="H10" s="16">
        <f>SUM(H8*A10)</f>
        <v>599.38</v>
      </c>
      <c r="I10" s="16">
        <f>SUM(I8*A10)</f>
        <v>2234.2199999999998</v>
      </c>
      <c r="J10" s="16">
        <f>SUM(J8*A10)</f>
        <v>2464.6799999999998</v>
      </c>
      <c r="K10" s="16">
        <f>SUM(K8*A10)</f>
        <v>311.88</v>
      </c>
      <c r="L10" s="16"/>
    </row>
    <row r="11" spans="1:12" ht="51" x14ac:dyDescent="0.25">
      <c r="A11" s="15">
        <v>19</v>
      </c>
      <c r="B11" s="13" t="s">
        <v>42</v>
      </c>
      <c r="C11" s="16">
        <f>SUM(C8*A11)</f>
        <v>1548.8799999999999</v>
      </c>
      <c r="D11" s="16">
        <f>SUM(D8*A11)</f>
        <v>1880.6200000000001</v>
      </c>
      <c r="E11" s="16">
        <f>SUM(E8*A11)</f>
        <v>1620.7</v>
      </c>
      <c r="F11" s="16">
        <f>SUM(F8*A11)</f>
        <v>1305.68</v>
      </c>
      <c r="G11" s="16">
        <f>SUM(G8*A11)</f>
        <v>1502.8999999999999</v>
      </c>
      <c r="H11" s="16">
        <f>SUM(H8*A11)</f>
        <v>495.14</v>
      </c>
      <c r="I11" s="16">
        <f>SUM(I8*A11)</f>
        <v>1845.66</v>
      </c>
      <c r="J11" s="16">
        <f>SUM(J8*A11)</f>
        <v>2036.04</v>
      </c>
      <c r="K11" s="16">
        <f>SUM(K8*A11)</f>
        <v>257.64</v>
      </c>
      <c r="L11" s="16"/>
    </row>
    <row r="12" spans="1:12" ht="51" x14ac:dyDescent="0.25">
      <c r="A12" s="15">
        <v>21</v>
      </c>
      <c r="B12" s="13" t="s">
        <v>43</v>
      </c>
      <c r="C12" s="16">
        <f>SUM(C8*A12)</f>
        <v>1711.9199999999998</v>
      </c>
      <c r="D12" s="16">
        <f>SUM(D8*A12)</f>
        <v>2078.58</v>
      </c>
      <c r="E12" s="16">
        <f>SUM(E8*A12)</f>
        <v>1791.3</v>
      </c>
      <c r="F12" s="16">
        <f>SUM(F8*A12)</f>
        <v>1443.12</v>
      </c>
      <c r="G12" s="16">
        <f>SUM(G8*A12)</f>
        <v>1661.1</v>
      </c>
      <c r="H12" s="16">
        <f>SUM(H8*A12)</f>
        <v>547.26</v>
      </c>
      <c r="I12" s="16">
        <f>SUM(I8*A12)</f>
        <v>2039.94</v>
      </c>
      <c r="J12" s="16">
        <f>SUM(J8*A12)</f>
        <v>2250.36</v>
      </c>
      <c r="K12" s="16">
        <f>SUM(K8*A12)</f>
        <v>284.76</v>
      </c>
      <c r="L12" s="16"/>
    </row>
    <row r="13" spans="1:12" ht="51" x14ac:dyDescent="0.25">
      <c r="A13" s="15">
        <v>20</v>
      </c>
      <c r="B13" s="13" t="s">
        <v>44</v>
      </c>
      <c r="C13" s="16">
        <f>SUM(A13*C8)</f>
        <v>1630.3999999999999</v>
      </c>
      <c r="D13" s="16">
        <f>SUM(D8*A13)</f>
        <v>1979.6000000000001</v>
      </c>
      <c r="E13" s="16">
        <f>SUM(E8*A13)</f>
        <v>1706</v>
      </c>
      <c r="F13" s="16">
        <f>SUM(F8*A13)</f>
        <v>1374.4</v>
      </c>
      <c r="G13" s="16">
        <f>SUM(G8*A13)</f>
        <v>1582</v>
      </c>
      <c r="H13" s="16">
        <f>SUM(H8*A13)</f>
        <v>521.19999999999993</v>
      </c>
      <c r="I13" s="16">
        <f>SUM(I8*A13)</f>
        <v>1942.8</v>
      </c>
      <c r="J13" s="16">
        <f>SUM(J8*A13)</f>
        <v>2143.1999999999998</v>
      </c>
      <c r="K13" s="16">
        <f>SUM(K8*A13)</f>
        <v>271.2</v>
      </c>
      <c r="L13" s="16"/>
    </row>
    <row r="14" spans="1:12" ht="51" x14ac:dyDescent="0.25">
      <c r="A14" s="15">
        <v>23</v>
      </c>
      <c r="B14" s="13" t="s">
        <v>45</v>
      </c>
      <c r="C14" s="16">
        <f>SUM(C8*A14)</f>
        <v>1874.9599999999998</v>
      </c>
      <c r="D14" s="16">
        <f>SUM(D8*A14)</f>
        <v>2276.54</v>
      </c>
      <c r="E14" s="16">
        <f>SUM(E8*A14)</f>
        <v>1961.8999999999999</v>
      </c>
      <c r="F14" s="16">
        <f>SUM(F8*A14)</f>
        <v>1580.56</v>
      </c>
      <c r="G14" s="16">
        <f>SUM(G8*A14)</f>
        <v>1819.3</v>
      </c>
      <c r="H14" s="16">
        <f>SUM(H8*A14)</f>
        <v>599.38</v>
      </c>
      <c r="I14" s="16">
        <f>SUM(I8*A14)</f>
        <v>2234.2199999999998</v>
      </c>
      <c r="J14" s="16">
        <f>SUM(J8*A14)</f>
        <v>2464.6799999999998</v>
      </c>
      <c r="K14" s="16">
        <f>SUM(K8*A14)</f>
        <v>311.88</v>
      </c>
      <c r="L14" s="16"/>
    </row>
    <row r="15" spans="1:12" ht="51" x14ac:dyDescent="0.25">
      <c r="A15" s="15">
        <v>22</v>
      </c>
      <c r="B15" s="13" t="s">
        <v>46</v>
      </c>
      <c r="C15" s="16">
        <f>SUM(C8*A15)</f>
        <v>1793.4399999999998</v>
      </c>
      <c r="D15" s="16">
        <f>SUM(D8*A15)</f>
        <v>2177.56</v>
      </c>
      <c r="E15" s="16">
        <f>SUM(E8*A15)</f>
        <v>1876.6</v>
      </c>
      <c r="F15" s="16">
        <f>SUM(F8*A15)</f>
        <v>1511.84</v>
      </c>
      <c r="G15" s="16">
        <f>SUM(G8*A15)</f>
        <v>1740.1999999999998</v>
      </c>
      <c r="H15" s="16">
        <f>SUM(H8*A15)</f>
        <v>573.31999999999994</v>
      </c>
      <c r="I15" s="16">
        <f>SUM(I8*A15)</f>
        <v>2137.08</v>
      </c>
      <c r="J15" s="16">
        <f>SUM(J8*A15)</f>
        <v>2357.52</v>
      </c>
      <c r="K15" s="16">
        <f>SUM(K8*A15)</f>
        <v>298.32</v>
      </c>
      <c r="L15" s="16"/>
    </row>
    <row r="16" spans="1:12" ht="51" x14ac:dyDescent="0.25">
      <c r="A16" s="15">
        <v>18</v>
      </c>
      <c r="B16" s="13" t="s">
        <v>47</v>
      </c>
      <c r="C16" s="16">
        <f>SUM(C8*A16)</f>
        <v>1467.36</v>
      </c>
      <c r="D16" s="16">
        <f>SUM(D8*A16)</f>
        <v>1781.64</v>
      </c>
      <c r="E16" s="16">
        <f>SUM(E8*A16)</f>
        <v>1535.3999999999999</v>
      </c>
      <c r="F16" s="16">
        <f>SUM(F8*A16)</f>
        <v>1236.96</v>
      </c>
      <c r="G16" s="16">
        <f>SUM(G8*A16)</f>
        <v>1423.8</v>
      </c>
      <c r="H16" s="16">
        <f>SUM(H8*A16)</f>
        <v>469.08</v>
      </c>
      <c r="I16" s="16">
        <f>SUM(I8*A16)</f>
        <v>1748.52</v>
      </c>
      <c r="J16" s="16">
        <f>SUM(J8*A16)</f>
        <v>1928.8799999999999</v>
      </c>
      <c r="K16" s="16">
        <f>SUM(K8*A16)</f>
        <v>244.08</v>
      </c>
      <c r="L16" s="16"/>
    </row>
    <row r="17" spans="1:12" ht="51" x14ac:dyDescent="0.25">
      <c r="A17" s="15">
        <v>21</v>
      </c>
      <c r="B17" s="13" t="s">
        <v>48</v>
      </c>
      <c r="C17" s="16">
        <f>SUM(C8*A17)</f>
        <v>1711.9199999999998</v>
      </c>
      <c r="D17" s="16">
        <f>SUM(D8*A17)</f>
        <v>2078.58</v>
      </c>
      <c r="E17" s="16">
        <f>SUM(E8*A17)</f>
        <v>1791.3</v>
      </c>
      <c r="F17" s="16">
        <f>SUM(F8*A17)</f>
        <v>1443.12</v>
      </c>
      <c r="G17" s="16">
        <f>SUM(G8*A17)</f>
        <v>1661.1</v>
      </c>
      <c r="H17" s="16">
        <f>SUM(H8*A17)</f>
        <v>547.26</v>
      </c>
      <c r="I17" s="16">
        <f>SUM(I8*A17)</f>
        <v>2039.94</v>
      </c>
      <c r="J17" s="16">
        <f>SUM(J8*A17)</f>
        <v>2250.36</v>
      </c>
      <c r="K17" s="16">
        <f>SUM(K8*A17)</f>
        <v>284.76</v>
      </c>
      <c r="L17" s="16"/>
    </row>
    <row r="18" spans="1:12" ht="51" x14ac:dyDescent="0.25">
      <c r="A18" s="15">
        <v>15</v>
      </c>
      <c r="B18" s="13" t="s">
        <v>49</v>
      </c>
      <c r="C18" s="16">
        <f>SUM(C8*A18)</f>
        <v>1222.8</v>
      </c>
      <c r="D18" s="16">
        <f>SUM(D8*A18)</f>
        <v>1484.7</v>
      </c>
      <c r="E18" s="16">
        <f>SUM(E8*A18)</f>
        <v>1279.5</v>
      </c>
      <c r="F18" s="16">
        <f>SUM(F8*A18)</f>
        <v>1030.8</v>
      </c>
      <c r="G18" s="16">
        <f>SUM(G8*A18)</f>
        <v>1186.5</v>
      </c>
      <c r="H18" s="16">
        <f>SUM(H8*A18)</f>
        <v>390.9</v>
      </c>
      <c r="I18" s="16">
        <f>SUM(I8*A18)</f>
        <v>1457.1</v>
      </c>
      <c r="J18" s="16">
        <f>SUM(J8*A18)</f>
        <v>1607.3999999999999</v>
      </c>
      <c r="K18" s="16">
        <f>SUM(K8*A18)</f>
        <v>203.4</v>
      </c>
      <c r="L18" s="16"/>
    </row>
    <row r="19" spans="1:12" ht="51" x14ac:dyDescent="0.25">
      <c r="A19" s="17">
        <f>SUM(A9:A18)</f>
        <v>200</v>
      </c>
      <c r="B19" s="13" t="s">
        <v>50</v>
      </c>
      <c r="C19" s="16">
        <f t="shared" ref="C19:K19" si="0">SUM(C9:C18)</f>
        <v>16304</v>
      </c>
      <c r="D19" s="16">
        <f t="shared" si="0"/>
        <v>19796</v>
      </c>
      <c r="E19" s="16">
        <f t="shared" si="0"/>
        <v>17060</v>
      </c>
      <c r="F19" s="16">
        <f t="shared" si="0"/>
        <v>13743.999999999996</v>
      </c>
      <c r="G19" s="16">
        <f t="shared" si="0"/>
        <v>15819.999999999998</v>
      </c>
      <c r="H19" s="16">
        <f t="shared" si="0"/>
        <v>5211.9999999999991</v>
      </c>
      <c r="I19" s="16">
        <f t="shared" si="0"/>
        <v>19427.999999999996</v>
      </c>
      <c r="J19" s="16">
        <f t="shared" si="0"/>
        <v>21432.000000000004</v>
      </c>
      <c r="K19" s="16">
        <f t="shared" si="0"/>
        <v>2712.0000000000005</v>
      </c>
      <c r="L19" s="16">
        <v>20000</v>
      </c>
    </row>
    <row r="20" spans="1:12" ht="25.5" x14ac:dyDescent="0.25">
      <c r="B20" s="13" t="s">
        <v>51</v>
      </c>
      <c r="C20" s="16">
        <f>SUM(C19:L19)</f>
        <v>151508</v>
      </c>
      <c r="D20" s="16"/>
      <c r="E20" s="16"/>
      <c r="F20" s="16"/>
      <c r="G20" s="16"/>
      <c r="H20" s="16"/>
      <c r="I20" s="16"/>
      <c r="J20" s="16"/>
      <c r="K20" s="16"/>
      <c r="L20" s="16"/>
    </row>
    <row r="24" spans="1:12" x14ac:dyDescent="0.25">
      <c r="C24" s="18">
        <f>SUM(C19,F19,G19,H19,K19)</f>
        <v>53791.999999999993</v>
      </c>
      <c r="E24" s="18">
        <f>SUM(D19,E19)</f>
        <v>36856</v>
      </c>
      <c r="I24" s="18">
        <f>SUM(I19,J19)</f>
        <v>40860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2026-03-06T13:33:34Z</dcterms:modified>
</cp:coreProperties>
</file>